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A64299AC-7B11-4B49-A965-B4EF5C61F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" i="1" l="1"/>
  <c r="V19" i="1"/>
  <c r="Y18" i="1"/>
  <c r="V18" i="1"/>
  <c r="V17" i="1"/>
  <c r="V16" i="1"/>
  <c r="V15" i="1"/>
  <c r="V14" i="1"/>
  <c r="V13" i="1"/>
  <c r="V12" i="1"/>
  <c r="V11" i="1"/>
  <c r="V10" i="1"/>
  <c r="V9" i="1"/>
</calcChain>
</file>

<file path=xl/sharedStrings.xml><?xml version="1.0" encoding="utf-8"?>
<sst xmlns="http://schemas.openxmlformats.org/spreadsheetml/2006/main" count="357" uniqueCount="66">
  <si>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</si>
  <si>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</si>
  <si>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</si>
  <si>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</si>
  <si>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</si>
  <si>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</si>
  <si>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</si>
  <si>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</si>
  <si>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</si>
  <si>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</si>
  <si>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</si>
  <si>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</si>
  <si>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</si>
  <si>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</si>
  <si>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</si>
  <si>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</si>
  <si>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</si>
  <si>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</si>
  <si>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</si>
  <si>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</si>
  <si>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</si>
  <si>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</si>
  <si>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</si>
  <si>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</si>
  <si>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</si>
  <si>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</si>
  <si>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</si>
  <si>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</si>
  <si>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</si>
  <si>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</si>
  <si>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</si>
  <si>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0060024</t>
  </si>
  <si>
    <t>MC BLDAF</t>
  </si>
  <si>
    <t>Blood Culture, AFB and Fungal</t>
  </si>
  <si>
    <t>x</t>
  </si>
  <si>
    <t>0060060</t>
  </si>
  <si>
    <t>MC BAFB</t>
  </si>
  <si>
    <t>Blood Culture, Acid-Fast Bacillus (AFB)</t>
  </si>
  <si>
    <t>0060070</t>
  </si>
  <si>
    <t>MC BFUNG</t>
  </si>
  <si>
    <t>Blood Culture, Fungal</t>
  </si>
  <si>
    <t>0060159</t>
  </si>
  <si>
    <t>MC BRUC</t>
  </si>
  <si>
    <t>Brucella Culture</t>
  </si>
  <si>
    <t>0060243</t>
  </si>
  <si>
    <t>CTAMD</t>
  </si>
  <si>
    <t>Chlamydia trachomatis by Transcription-Mediated Amplification (TMA)</t>
  </si>
  <si>
    <t>0060244</t>
  </si>
  <si>
    <t>GCAMD</t>
  </si>
  <si>
    <t>Neisseria gonorrhoeae by Transcription-Mediated Amplification (TMA)</t>
  </si>
  <si>
    <t>0091260</t>
  </si>
  <si>
    <t>PHENOL U</t>
  </si>
  <si>
    <t>Phenol Exposure Quantitative, Urine</t>
  </si>
  <si>
    <t>0098421</t>
  </si>
  <si>
    <t>ETHYLENE</t>
  </si>
  <si>
    <t>Allergen, Occupational, Ethylene Oxide IgE</t>
  </si>
  <si>
    <t>0098862</t>
  </si>
  <si>
    <t>ORRIS</t>
  </si>
  <si>
    <t>Allergen, Food, Orris Root  IgE</t>
  </si>
  <si>
    <t>3020542</t>
  </si>
  <si>
    <t>CT TMA</t>
  </si>
  <si>
    <t xml:space="preserve">Chlamydia trachomatis by Transcription-Mediated Amplification (TMA)
</t>
  </si>
  <si>
    <t>3020543</t>
  </si>
  <si>
    <t>NG TMA</t>
  </si>
  <si>
    <t xml:space="preserve">Neisseria gonorrhoeae by Transcription-Mediated Amplification (TMA)
</t>
  </si>
  <si>
    <t>Effective as of January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</si>
</sst>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0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65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ht="30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0</v>
      </c>
      <c r="F9" s="7" t="s">
        <v>34</v>
      </c>
      <c r="G9" s="7" t="s">
        <v>0</v>
      </c>
      <c r="H9" s="7" t="s">
        <v>34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HYPERLINK("http://www.aruplab.com/Testing-Information/resources/HotLines/HotLineDocs/Jan2026ICHL/0060024.pdf","H")</f>
        <v>H</v>
      </c>
      <c r="W9" s="7" t="s">
        <v>0</v>
      </c>
      <c r="X9" s="7" t="s">
        <v>0</v>
      </c>
      <c r="Y9" s="7" t="s">
        <v>0</v>
      </c>
      <c r="Z9" s="8">
        <v>46027</v>
      </c>
    </row>
    <row r="10" spans="1:26" ht="30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0</v>
      </c>
      <c r="F10" s="7" t="s">
        <v>34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16" t="str">
        <f>HYPERLINK("http://www.aruplab.com/Testing-Information/resources/HotLines/HotLineDocs/Jan2026ICHL/0060060.pdf","H")</f>
        <v>H</v>
      </c>
      <c r="W10" s="7" t="s">
        <v>0</v>
      </c>
      <c r="X10" s="7" t="s">
        <v>0</v>
      </c>
      <c r="Y10" s="7" t="s">
        <v>0</v>
      </c>
      <c r="Z10" s="8">
        <v>46027</v>
      </c>
    </row>
    <row r="11" spans="1:26" ht="30" x14ac:dyDescent="0.25">
      <c r="A11" s="6" t="s">
        <v>38</v>
      </c>
      <c r="B11" s="6" t="s">
        <v>39</v>
      </c>
      <c r="C11" s="6" t="s">
        <v>40</v>
      </c>
      <c r="D11" s="7" t="s">
        <v>0</v>
      </c>
      <c r="E11" s="7" t="s">
        <v>0</v>
      </c>
      <c r="F11" s="7" t="s">
        <v>34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16" t="str">
        <f>HYPERLINK("http://www.aruplab.com/Testing-Information/resources/HotLines/HotLineDocs/Jan2026ICHL/0060070.pdf","H")</f>
        <v>H</v>
      </c>
      <c r="W11" s="7" t="s">
        <v>0</v>
      </c>
      <c r="X11" s="7" t="s">
        <v>0</v>
      </c>
      <c r="Y11" s="7" t="s">
        <v>0</v>
      </c>
      <c r="Z11" s="8">
        <v>46027</v>
      </c>
    </row>
    <row r="12" spans="1:26" x14ac:dyDescent="0.25">
      <c r="A12" s="6" t="s">
        <v>41</v>
      </c>
      <c r="B12" s="6" t="s">
        <v>42</v>
      </c>
      <c r="C12" s="6" t="s">
        <v>43</v>
      </c>
      <c r="D12" s="7" t="s">
        <v>0</v>
      </c>
      <c r="E12" s="7" t="s">
        <v>0</v>
      </c>
      <c r="F12" s="7" t="s">
        <v>34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16" t="str">
        <f>HYPERLINK("http://www.aruplab.com/Testing-Information/resources/HotLines/HotLineDocs/Jan2026ICHL/0060159.pdf","H")</f>
        <v>H</v>
      </c>
      <c r="W12" s="7" t="s">
        <v>0</v>
      </c>
      <c r="X12" s="7" t="s">
        <v>0</v>
      </c>
      <c r="Y12" s="7" t="s">
        <v>0</v>
      </c>
      <c r="Z12" s="8">
        <v>46027</v>
      </c>
    </row>
    <row r="13" spans="1:26" ht="75" x14ac:dyDescent="0.25">
      <c r="A13" s="6" t="s">
        <v>44</v>
      </c>
      <c r="B13" s="6" t="s">
        <v>45</v>
      </c>
      <c r="C13" s="6" t="s">
        <v>46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34</v>
      </c>
      <c r="U13" s="7" t="s">
        <v>0</v>
      </c>
      <c r="V13" s="16" t="str">
        <f>HYPERLINK("http://www.aruplab.com/Testing-Information/resources/HotLines/HotLineDocs/Jan2026ICHL/2025.12.29 Jan ICHL Hotline Inactivations.pdf","H")</f>
        <v>H</v>
      </c>
      <c r="W13" s="7" t="s">
        <v>0</v>
      </c>
      <c r="X13" s="7" t="s">
        <v>0</v>
      </c>
      <c r="Y13" s="7" t="s">
        <v>0</v>
      </c>
      <c r="Z13" s="8">
        <v>46027</v>
      </c>
    </row>
    <row r="14" spans="1:26" ht="75" x14ac:dyDescent="0.25">
      <c r="A14" s="6" t="s">
        <v>47</v>
      </c>
      <c r="B14" s="6" t="s">
        <v>48</v>
      </c>
      <c r="C14" s="6" t="s">
        <v>49</v>
      </c>
      <c r="D14" s="7" t="s">
        <v>0</v>
      </c>
      <c r="E14" s="7" t="s">
        <v>0</v>
      </c>
      <c r="F14" s="7" t="s">
        <v>0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34</v>
      </c>
      <c r="U14" s="7" t="s">
        <v>0</v>
      </c>
      <c r="V14" s="16" t="str">
        <f>HYPERLINK("http://www.aruplab.com/Testing-Information/resources/HotLines/HotLineDocs/Jan2026ICHL/2025.12.29 Jan ICHL Hotline Inactivations.pdf","H")</f>
        <v>H</v>
      </c>
      <c r="W14" s="7" t="s">
        <v>0</v>
      </c>
      <c r="X14" s="7" t="s">
        <v>0</v>
      </c>
      <c r="Y14" s="7" t="s">
        <v>0</v>
      </c>
      <c r="Z14" s="8">
        <v>46027</v>
      </c>
    </row>
    <row r="15" spans="1:26" ht="30" x14ac:dyDescent="0.25">
      <c r="A15" s="6" t="s">
        <v>50</v>
      </c>
      <c r="B15" s="6" t="s">
        <v>51</v>
      </c>
      <c r="C15" s="6" t="s">
        <v>52</v>
      </c>
      <c r="D15" s="7" t="s">
        <v>0</v>
      </c>
      <c r="E15" s="7" t="s">
        <v>0</v>
      </c>
      <c r="F15" s="7" t="s">
        <v>34</v>
      </c>
      <c r="G15" s="7" t="s">
        <v>34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16" t="str">
        <f>HYPERLINK("http://www.aruplab.com/Testing-Information/resources/HotLines/HotLineDocs/Jan2026ICHL/0091260.pdf","H")</f>
        <v>H</v>
      </c>
      <c r="W15" s="7" t="s">
        <v>0</v>
      </c>
      <c r="X15" s="7" t="s">
        <v>0</v>
      </c>
      <c r="Y15" s="7" t="s">
        <v>0</v>
      </c>
      <c r="Z15" s="8">
        <v>46027</v>
      </c>
    </row>
    <row r="16" spans="1:26" ht="45" x14ac:dyDescent="0.25">
      <c r="A16" s="6" t="s">
        <v>53</v>
      </c>
      <c r="B16" s="6" t="s">
        <v>54</v>
      </c>
      <c r="C16" s="6" t="s">
        <v>55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34</v>
      </c>
      <c r="V16" s="16" t="str">
        <f>HYPERLINK("http://www.aruplab.com/Testing-Information/resources/HotLines/HotLineDocs/Jan2026ICHL/2025.12.29 Jan ICHL Hotline Inactivations.pdf","H")</f>
        <v>H</v>
      </c>
      <c r="W16" s="7" t="s">
        <v>0</v>
      </c>
      <c r="X16" s="7" t="s">
        <v>0</v>
      </c>
      <c r="Y16" s="7" t="s">
        <v>0</v>
      </c>
      <c r="Z16" s="8">
        <v>46027</v>
      </c>
    </row>
    <row r="17" spans="1:26" ht="30" x14ac:dyDescent="0.25">
      <c r="A17" s="6" t="s">
        <v>56</v>
      </c>
      <c r="B17" s="6" t="s">
        <v>57</v>
      </c>
      <c r="C17" s="6" t="s">
        <v>58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34</v>
      </c>
      <c r="V17" s="16" t="str">
        <f>HYPERLINK("http://www.aruplab.com/Testing-Information/resources/HotLines/HotLineDocs/Jan2026ICHL/2025.12.29 Jan ICHL Hotline Inactivations.pdf","H")</f>
        <v>H</v>
      </c>
      <c r="W17" s="7" t="s">
        <v>0</v>
      </c>
      <c r="X17" s="7" t="s">
        <v>0</v>
      </c>
      <c r="Y17" s="7" t="s">
        <v>0</v>
      </c>
      <c r="Z17" s="8">
        <v>46027</v>
      </c>
    </row>
    <row r="18" spans="1:26" ht="90" x14ac:dyDescent="0.25">
      <c r="A18" s="6" t="s">
        <v>59</v>
      </c>
      <c r="B18" s="6" t="s">
        <v>60</v>
      </c>
      <c r="C18" s="6" t="s">
        <v>61</v>
      </c>
      <c r="D18" s="7" t="s">
        <v>34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16" t="str">
        <f>HYPERLINK("http://www.aruplab.com/Testing-Information/resources/HotLines/HotLineDocs/Jan2026ICHL/3020542.pdf","H")</f>
        <v>H</v>
      </c>
      <c r="W18" s="7" t="s">
        <v>0</v>
      </c>
      <c r="X18" s="7" t="s">
        <v>0</v>
      </c>
      <c r="Y18" s="16" t="str">
        <f>HYPERLINK("https://connect.aruplab.com/Pricing/TestPrice/3020542/D01052026","P")</f>
        <v>P</v>
      </c>
      <c r="Z18" s="8">
        <v>46027</v>
      </c>
    </row>
    <row r="19" spans="1:26" ht="90" x14ac:dyDescent="0.25">
      <c r="A19" s="6" t="s">
        <v>62</v>
      </c>
      <c r="B19" s="6" t="s">
        <v>63</v>
      </c>
      <c r="C19" s="6" t="s">
        <v>64</v>
      </c>
      <c r="D19" s="7" t="s">
        <v>34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16" t="str">
        <f>HYPERLINK("http://www.aruplab.com/Testing-Information/resources/HotLines/HotLineDocs/Jan2026ICHL/3020543.pdf","H")</f>
        <v>H</v>
      </c>
      <c r="W19" s="7" t="s">
        <v>0</v>
      </c>
      <c r="X19" s="7" t="s">
        <v>0</v>
      </c>
      <c r="Y19" s="16" t="str">
        <f>HYPERLINK("https://connect.aruplab.com/Pricing/TestPrice/3020543/D01052026","P")</f>
        <v>P</v>
      </c>
      <c r="Z19" s="8">
        <v>46027</v>
      </c>
    </row>
    <row r="20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2025-12-15T17:28:09Z</dcterms:created>
  <dcterms:modified xsi:type="dcterms:W3CDTF">2025-12-16T17:34:31Z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2025-12-15T17:28:02Z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8d4b21ab-e462-408c-9824-aa7e1a877c3c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